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5.0.19\Profiles\t0198\Desktop\"/>
    </mc:Choice>
  </mc:AlternateContent>
  <xr:revisionPtr revIDLastSave="0" documentId="13_ncr:1_{64D6FABF-9A43-4C8A-A3C7-9684B4123CD6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4.5.1" sheetId="2" r:id="rId1"/>
    <sheet name="2022-23(4.5.1 &amp; 4.1.4)" sheetId="3" r:id="rId2"/>
  </sheets>
  <calcPr calcId="191029"/>
</workbook>
</file>

<file path=xl/calcChain.xml><?xml version="1.0" encoding="utf-8"?>
<calcChain xmlns="http://schemas.openxmlformats.org/spreadsheetml/2006/main">
  <c r="C10" i="3" l="1"/>
  <c r="D20" i="3"/>
  <c r="D16" i="3" l="1"/>
  <c r="D17" i="3"/>
  <c r="D19" i="3"/>
  <c r="C15" i="3"/>
  <c r="D13" i="3"/>
  <c r="D11" i="3"/>
  <c r="C7" i="3"/>
  <c r="D6" i="3"/>
  <c r="C5" i="3"/>
  <c r="C21" i="3"/>
  <c r="D21" i="3" l="1"/>
  <c r="C4" i="2"/>
  <c r="B4" i="2"/>
</calcChain>
</file>

<file path=xl/sharedStrings.xml><?xml version="1.0" encoding="utf-8"?>
<sst xmlns="http://schemas.openxmlformats.org/spreadsheetml/2006/main" count="27" uniqueCount="27">
  <si>
    <t>4.5.1</t>
  </si>
  <si>
    <r>
      <rPr>
        <b/>
        <sz val="11"/>
        <color indexed="8"/>
        <rFont val="Calibri"/>
        <family val="2"/>
      </rPr>
      <t xml:space="preserve"> Expenditure incurred on maintenance of physical facilities and academic support facilities excluding salary component </t>
    </r>
    <r>
      <rPr>
        <b/>
        <sz val="11"/>
        <color indexed="8"/>
        <rFont val="Calibri"/>
        <family val="2"/>
      </rPr>
      <t xml:space="preserve"> during the year</t>
    </r>
  </si>
  <si>
    <t>Year</t>
  </si>
  <si>
    <t>Expenditure on maintenance of academic support facilities (excluding salary component) (INR in lakhs)</t>
  </si>
  <si>
    <t>Expenditure on maintenance of physical facilities (excluding salary component) (INR in lakhs)</t>
  </si>
  <si>
    <t xml:space="preserve">Particulars </t>
  </si>
  <si>
    <t>maitenance of infrastructure 
(Academic support facilities)</t>
  </si>
  <si>
    <t>maitenance of infrastructure 
(Physical support facilities)</t>
  </si>
  <si>
    <t>Camp Expenses</t>
  </si>
  <si>
    <t>Comuter Expenses</t>
  </si>
  <si>
    <t>Consumable &amp; Lab  Maintenance</t>
  </si>
  <si>
    <t>Electrictiy Charges</t>
  </si>
  <si>
    <t>Exam Expenses</t>
  </si>
  <si>
    <t>Function, Workshop &amp; other Expenses</t>
  </si>
  <si>
    <t>Gardening &amp; Building Maintenance</t>
  </si>
  <si>
    <t>Insurance</t>
  </si>
  <si>
    <t>Printing &amp; stationary Expenses</t>
  </si>
  <si>
    <t>Property Tax</t>
  </si>
  <si>
    <t>R &amp; D Expenses</t>
  </si>
  <si>
    <t>Reparis &amp; Maintenance</t>
  </si>
  <si>
    <t>Security Charges</t>
  </si>
  <si>
    <t>Stipend to Students</t>
  </si>
  <si>
    <t>Subsidy &amp; Food to patients</t>
  </si>
  <si>
    <t>Telephone, internet &amp; Website</t>
  </si>
  <si>
    <t>TOTAL EXPENDITURE</t>
  </si>
  <si>
    <t>2022-23</t>
  </si>
  <si>
    <t>4.5.1 Expenditure incurred on maintenance of physical facilities &amp; Academic support facilities
 excluding salary component during the year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</si>
</sst>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 applyNumberFormat="1" applyFont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wrapText="1"/>
    </xf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1" xfId="1" applyBorder="1"/>
    <xf numFmtId="0" fontId="3" fillId="0" borderId="1" xfId="1" applyFont="1" applyBorder="1" applyAlignment="1">
      <alignment horizontal="center"/>
    </xf>
    <xf numFmtId="2" fontId="4" fillId="0" borderId="0" xfId="0" applyNumberFormat="1" applyFont="1" applyFill="1" applyBorder="1" applyAlignment="1" applyProtection="1">
      <alignment horizontal="left" vertical="top" wrapText="1"/>
    </xf>
    <xf numFmtId="2" fontId="2" fillId="0" borderId="0" xfId="0" applyNumberFormat="1" applyFont="1" applyFill="1" applyBorder="1" applyAlignment="1" applyProtection="1">
      <alignment horizontal="left" vertical="top" wrapText="1"/>
    </xf>
    <xf numFmtId="2" fontId="3" fillId="2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wrapText="1"/>
    </xf>
    <xf numFmtId="2" fontId="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wrapText="1"/>
    </xf>
    <xf numFmtId="2" fontId="3" fillId="0" borderId="1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Protection="1"/>
    <xf numFmtId="0" fontId="6" fillId="0" borderId="0" xfId="0" applyNumberFormat="1" applyFont="1" applyProtection="1"/>
    <xf numFmtId="0" fontId="4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 wrapText="1"/>
    </xf>
    <xf numFmtId="1" fontId="1" fillId="0" borderId="1" xfId="1" applyNumberFormat="1" applyBorder="1"/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/>
    <xf numFmtId="1" fontId="1" fillId="0" borderId="0" xfId="1" applyNumberFormat="1"/>
  </cellXfs>
  <cellStyles count="2">
    <cellStyle name="Normal" xfId="0" builtinId="0"/>
    <cellStyle name="Normal 2" xfId="1" xr:uid="{F5BD8878-54EB-42C2-8545-80519BA38D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workbookViewId="0">
      <selection activeCell="C24" sqref="C24"/>
    </sheetView>
  </sheetViews>
  <sheetFormatPr defaultRowHeight="15"/>
  <cols>
    <col min="1" max="1" width="17.28515625" style="1" customWidth="1"/>
    <col min="2" max="2" width="42.85546875" style="14" customWidth="1"/>
    <col min="3" max="3" width="45" style="14" customWidth="1"/>
    <col min="4" max="4" width="17.85546875" style="1" customWidth="1"/>
  </cols>
  <sheetData>
    <row r="1" spans="1:12">
      <c r="A1" s="2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1" customFormat="1" ht="15" customHeight="1">
      <c r="A2" s="2"/>
      <c r="B2" s="10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2" s="1" customFormat="1" ht="59.45" customHeight="1">
      <c r="A3" s="4" t="s">
        <v>2</v>
      </c>
      <c r="B3" s="12" t="s">
        <v>3</v>
      </c>
      <c r="C3" s="12" t="s">
        <v>4</v>
      </c>
    </row>
    <row r="4" spans="1:12" s="18" customFormat="1">
      <c r="A4" s="15" t="s">
        <v>25</v>
      </c>
      <c r="B4" s="16">
        <f>'2022-23(4.5.1 &amp; 4.1.4)'!C21/100000</f>
        <v>4822.4069399999998</v>
      </c>
      <c r="C4" s="16">
        <f>'2022-23(4.5.1 &amp; 4.1.4)'!D21/100000</f>
        <v>6325.9385599999996</v>
      </c>
      <c r="D4" s="17"/>
    </row>
    <row r="5" spans="1:12">
      <c r="A5" s="5"/>
      <c r="B5" s="13"/>
      <c r="C5" s="13"/>
    </row>
  </sheetData>
  <mergeCells count="1">
    <mergeCell ref="B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961C8-381A-488F-99B0-E84236AABD69}">
  <dimension ref="B2:D21"/>
  <sheetViews>
    <sheetView tabSelected="1" workbookViewId="0">
      <selection activeCell="C11" sqref="C11"/>
    </sheetView>
  </sheetViews>
  <sheetFormatPr defaultRowHeight="15"/>
  <cols>
    <col min="1" max="1" width="9.140625" style="6"/>
    <col min="2" max="2" width="33.7109375" style="6" customWidth="1"/>
    <col min="3" max="4" width="26.85546875" style="25" bestFit="1" customWidth="1"/>
    <col min="5" max="16384" width="9.140625" style="6"/>
  </cols>
  <sheetData>
    <row r="2" spans="2:4" ht="40.5" customHeight="1">
      <c r="B2" s="21" t="s">
        <v>26</v>
      </c>
      <c r="C2" s="21"/>
      <c r="D2" s="21"/>
    </row>
    <row r="4" spans="2:4" ht="30">
      <c r="B4" s="7" t="s">
        <v>5</v>
      </c>
      <c r="C4" s="23" t="s">
        <v>6</v>
      </c>
      <c r="D4" s="23" t="s">
        <v>7</v>
      </c>
    </row>
    <row r="5" spans="2:4" ht="18" customHeight="1">
      <c r="B5" s="8" t="s">
        <v>8</v>
      </c>
      <c r="C5" s="22">
        <f>499374+1251750</f>
        <v>1751124</v>
      </c>
      <c r="D5" s="22">
        <v>0</v>
      </c>
    </row>
    <row r="6" spans="2:4" ht="18" customHeight="1">
      <c r="B6" s="8" t="s">
        <v>9</v>
      </c>
      <c r="C6" s="22">
        <v>0</v>
      </c>
      <c r="D6" s="22">
        <f>2485295+850550</f>
        <v>3335845</v>
      </c>
    </row>
    <row r="7" spans="2:4" ht="18" customHeight="1">
      <c r="B7" s="8" t="s">
        <v>10</v>
      </c>
      <c r="C7" s="22">
        <f>69957086+656417+143933051</f>
        <v>214546554</v>
      </c>
      <c r="D7" s="22">
        <v>0</v>
      </c>
    </row>
    <row r="8" spans="2:4" ht="18" customHeight="1">
      <c r="B8" s="8" t="s">
        <v>11</v>
      </c>
      <c r="C8" s="22">
        <v>0</v>
      </c>
      <c r="D8" s="22">
        <v>55956000</v>
      </c>
    </row>
    <row r="9" spans="2:4" ht="18" customHeight="1">
      <c r="B9" s="8" t="s">
        <v>12</v>
      </c>
      <c r="C9" s="22">
        <v>7373348</v>
      </c>
      <c r="D9" s="22">
        <v>0</v>
      </c>
    </row>
    <row r="10" spans="2:4" ht="18" customHeight="1">
      <c r="B10" s="8" t="s">
        <v>13</v>
      </c>
      <c r="C10" s="22">
        <f>6772740+12449000</f>
        <v>19221740</v>
      </c>
      <c r="D10" s="22">
        <v>0</v>
      </c>
    </row>
    <row r="11" spans="2:4" ht="18" customHeight="1">
      <c r="B11" s="8" t="s">
        <v>14</v>
      </c>
      <c r="C11" s="22">
        <v>0</v>
      </c>
      <c r="D11" s="22">
        <f>36134476+26654535+1162204+8721613+11922407+3866268+1398408+13376775</f>
        <v>103236686</v>
      </c>
    </row>
    <row r="12" spans="2:4" ht="18" customHeight="1">
      <c r="B12" s="8" t="s">
        <v>15</v>
      </c>
      <c r="C12" s="22">
        <v>0</v>
      </c>
      <c r="D12" s="22">
        <v>3637203</v>
      </c>
    </row>
    <row r="13" spans="2:4" ht="18" customHeight="1">
      <c r="B13" s="8" t="s">
        <v>16</v>
      </c>
      <c r="C13" s="22">
        <v>0</v>
      </c>
      <c r="D13" s="22">
        <f>11833600+8229675</f>
        <v>20063275</v>
      </c>
    </row>
    <row r="14" spans="2:4" ht="18" customHeight="1">
      <c r="B14" s="8" t="s">
        <v>17</v>
      </c>
      <c r="C14" s="22">
        <v>0</v>
      </c>
      <c r="D14" s="22">
        <v>3182660</v>
      </c>
    </row>
    <row r="15" spans="2:4" ht="18" customHeight="1">
      <c r="B15" s="8" t="s">
        <v>18</v>
      </c>
      <c r="C15" s="22">
        <f>16537155+617371</f>
        <v>17154526</v>
      </c>
      <c r="D15" s="22">
        <v>0</v>
      </c>
    </row>
    <row r="16" spans="2:4" ht="18" customHeight="1">
      <c r="B16" s="8" t="s">
        <v>19</v>
      </c>
      <c r="C16" s="22">
        <v>0</v>
      </c>
      <c r="D16" s="22">
        <f>28761220-16594838+15177286</f>
        <v>27343668</v>
      </c>
    </row>
    <row r="17" spans="2:4" ht="18" customHeight="1">
      <c r="B17" s="8" t="s">
        <v>20</v>
      </c>
      <c r="C17" s="22">
        <v>0</v>
      </c>
      <c r="D17" s="22">
        <f>16594838+24634786</f>
        <v>41229624</v>
      </c>
    </row>
    <row r="18" spans="2:4" ht="18" customHeight="1">
      <c r="B18" s="8" t="s">
        <v>21</v>
      </c>
      <c r="C18" s="22">
        <v>222193402</v>
      </c>
      <c r="D18" s="22">
        <v>0</v>
      </c>
    </row>
    <row r="19" spans="2:4" ht="18" customHeight="1">
      <c r="B19" s="8" t="s">
        <v>22</v>
      </c>
      <c r="C19" s="22">
        <v>0</v>
      </c>
      <c r="D19" s="22">
        <f>17176292+351080603</f>
        <v>368256895</v>
      </c>
    </row>
    <row r="20" spans="2:4" ht="18" customHeight="1">
      <c r="B20" s="8" t="s">
        <v>23</v>
      </c>
      <c r="C20" s="22">
        <v>0</v>
      </c>
      <c r="D20" s="22">
        <f>6352000</f>
        <v>6352000</v>
      </c>
    </row>
    <row r="21" spans="2:4">
      <c r="B21" s="9" t="s">
        <v>24</v>
      </c>
      <c r="C21" s="24">
        <f>SUM(C5:C20)</f>
        <v>482240694</v>
      </c>
      <c r="D21" s="24">
        <f>SUM(D5:D20)</f>
        <v>632593856</v>
      </c>
    </row>
  </sheetData>
  <mergeCells count="1">
    <mergeCell ref="B2:D2"/>
  </mergeCells>
  <pageMargins left="0.7" right="0.7" top="2.6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4.5.1</vt:lpstr>
      <vt:lpstr>2022-23(4.5.1 &amp; 4.1.4)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HARISH KUMAR S</cp:lastModifiedBy>
  <dcterms:modified xsi:type="dcterms:W3CDTF">2026-06-29T08:44:29Z</dcterms:modified>
</cp:coreProperties>
</file>